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45\Desktop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I86" i="4"/>
  <c r="E86" i="4"/>
  <c r="AT10" i="4"/>
  <c r="AL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<sst xmlns="http://schemas.openxmlformats.org/spreadsheetml/2006/main" count="240" uniqueCount="125">
  <si>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</si>
  <si>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</si>
  <si>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</si>
  <si>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</si>
  <si>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</si>
  <si>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</si>
  <si>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</si>
  <si>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</si>
  <si>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</si>
  <si>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</si>
  <si>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</si>
  <si>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</si>
  <si>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</si>
  <si>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</si>
  <si>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</si>
  <si>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</si>
  <si>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</si>
  <si>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</si>
  <si>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</si>
  <si>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</si>
  <si>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</si>
  <si>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</si>
  <si>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</si>
  <si>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</si>
  <si>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</si>
  <si>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</si>
  <si>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</si>
  <si>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</si>
  <si>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</si>
  <si>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</si>
  <si>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</si>
  <si>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</si>
  <si>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</si>
  <si>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</si>
  <si>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</si>
  <si>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</si>
  <si>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</si>
  <si>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</si>
  <si>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</si>
  <si>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</si>
  <si>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</si>
  <si>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</si>
  <si>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</si>
  <si>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</si>
  <si>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</si>
  <si>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</si>
  <si>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</si>
  <si>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</si>
  <si>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</si>
  <si>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</si>
  <si>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</si>
  <si>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</si>
  <si>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</si>
  <si>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</si>
  <si>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</si>
  <si>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</si>
  <si>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</si>
  <si>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</si>
  <si>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</si>
  <si>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</si>
  <si>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</si>
  <si>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</si>
  <si>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</si>
  <si>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</si>
  <si>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</si>
  <si>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</si>
  <si>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</si>
  <si>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</si>
  <si>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</si>
  <si>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</si>
  <si>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</si>
  <si>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</si>
  <si>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</si>
  <si>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</si>
  <si>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</si>
  <si>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</si>
  <si>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</si>
  <si>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</si>
  <si>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</si>
  <si>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</si>
  <si>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</si>
  <si>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</si>
  <si>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</si>
  <si>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</si>
  <si>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</si>
  <si>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</si>
  <si>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</si>
  <si>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</si>
  <si>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</si>
  <si>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</si>
  <si>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</si>
  <si>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</si>
  <si>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</si>
  <si>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</si>
  <si>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</si>
  <si>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</si>
  <si>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</si>
  <si>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</si>
  <si>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</si>
  <si>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</si>
  <si>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</si>
  <si>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</si>
  <si>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</si>
  <si>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</si>
  <si>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</si>
  <si>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</si>
  <si>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</si>
  <si>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</si>
  <si>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</si>
  <si>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北海道　奥尻町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</si>
  <si>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</si>
  <si>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</si>
  <si>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</si>
  <si>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</si>
  <si>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</si>
  <si>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</si>
  <si>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</si>
  <si>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</si>
  <si>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</si>
  <si>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</si>
  <si>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</si>
  <si>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漁業集落排水事業については、現時点においては、管路の更新は予定していない。</t>
    <rPh sb="1" eb="9">
      <t>ギョギョウシュウラクハイスイジギョウ</t>
    </rPh>
    <rPh sb="15" eb="18">
      <t>ゲンジテン</t>
    </rPh>
    <rPh sb="24" eb="26">
      <t>カンロ</t>
    </rPh>
    <rPh sb="27" eb="29">
      <t>コウシン</t>
    </rPh>
    <rPh sb="30" eb="32">
      <t>ヨテイ</t>
    </rPh>
    <phoneticPr fontId="7"/>
  </si>
  <si>
    <t>　当町における漁業集落排水事業の経営は、類似団体と比較して安定している。
　今後における対象区域及び対象戸数の増加は望めないため、処理区域内の人口の減少も見据えた経営を行う必要がある。</t>
    <rPh sb="1" eb="3">
      <t>トウチョウ</t>
    </rPh>
    <rPh sb="7" eb="15">
      <t>ギョギョウシュウラクハイスイジギョウ</t>
    </rPh>
    <rPh sb="16" eb="18">
      <t>ケイエイ</t>
    </rPh>
    <rPh sb="20" eb="22">
      <t>ルイジ</t>
    </rPh>
    <rPh sb="22" eb="24">
      <t>ダンタイ</t>
    </rPh>
    <rPh sb="25" eb="27">
      <t>ヒカク</t>
    </rPh>
    <rPh sb="29" eb="31">
      <t>アンテイ</t>
    </rPh>
    <rPh sb="38" eb="40">
      <t>コンゴ</t>
    </rPh>
    <rPh sb="44" eb="46">
      <t>タイショウ</t>
    </rPh>
    <rPh sb="46" eb="48">
      <t>クイキ</t>
    </rPh>
    <rPh sb="48" eb="49">
      <t>オヨ</t>
    </rPh>
    <rPh sb="50" eb="52">
      <t>タイショウ</t>
    </rPh>
    <rPh sb="52" eb="54">
      <t>コスウ</t>
    </rPh>
    <rPh sb="55" eb="57">
      <t>ゾウカ</t>
    </rPh>
    <rPh sb="58" eb="59">
      <t>ノゾ</t>
    </rPh>
    <rPh sb="65" eb="67">
      <t>ショリ</t>
    </rPh>
    <rPh sb="67" eb="70">
      <t>クイキナイ</t>
    </rPh>
    <rPh sb="71" eb="73">
      <t>ジンコウ</t>
    </rPh>
    <rPh sb="74" eb="76">
      <t>ゲンショウ</t>
    </rPh>
    <rPh sb="77" eb="79">
      <t>ミス</t>
    </rPh>
    <rPh sb="81" eb="83">
      <t>ケイエイ</t>
    </rPh>
    <rPh sb="84" eb="85">
      <t>オコナ</t>
    </rPh>
    <rPh sb="86" eb="88">
      <t>ヒツヨウ</t>
    </rPh>
    <phoneticPr fontId="7"/>
  </si>
  <si>
    <t>①　ゆるやかに減少しているが、H28年度は、人件費の増
　分等で増加となった。
④　新規事業はないため横ばいとなっている。
⑤　類似団体数値をわずかに上回る数値を持続して　　
　いる。
⑥　類似団体を下回った状態で推移している。
⑦　類似団体と比較してわずかに上回る数値で推移
　している。
⑧　100％に近い数値で推移しており、類似団体と
　比較しても高い数値となっている。
　以上のことから、平成26年度までは類似団体と比較して、概ね健全で効率の良い経営ができているといえる。</t>
    <rPh sb="7" eb="9">
      <t>ゲンショウ</t>
    </rPh>
    <rPh sb="18" eb="20">
      <t>ネンド</t>
    </rPh>
    <rPh sb="22" eb="25">
      <t>ジンケンヒ</t>
    </rPh>
    <rPh sb="30" eb="31">
      <t>トウ</t>
    </rPh>
    <rPh sb="32" eb="34">
      <t>ゾウカ</t>
    </rPh>
    <rPh sb="42" eb="44">
      <t>シンキ</t>
    </rPh>
    <rPh sb="44" eb="46">
      <t>ジギョウ</t>
    </rPh>
    <rPh sb="51" eb="52">
      <t>ヨコ</t>
    </rPh>
    <rPh sb="75" eb="77">
      <t>ウワマワ</t>
    </rPh>
    <rPh sb="78" eb="80">
      <t>スウチ</t>
    </rPh>
    <rPh sb="81" eb="83">
      <t>ジゾク</t>
    </rPh>
    <rPh sb="95" eb="97">
      <t>ルイジ</t>
    </rPh>
    <rPh sb="97" eb="99">
      <t>ダンタイ</t>
    </rPh>
    <rPh sb="100" eb="102">
      <t>シタマワ</t>
    </rPh>
    <rPh sb="104" eb="106">
      <t>ジョウタイ</t>
    </rPh>
    <rPh sb="107" eb="109">
      <t>スイイ</t>
    </rPh>
    <rPh sb="117" eb="119">
      <t>ルイジ</t>
    </rPh>
    <rPh sb="119" eb="121">
      <t>ダンタイ</t>
    </rPh>
    <rPh sb="122" eb="124">
      <t>ヒカク</t>
    </rPh>
    <rPh sb="130" eb="132">
      <t>ウワマワ</t>
    </rPh>
    <rPh sb="133" eb="135">
      <t>スウチ</t>
    </rPh>
    <rPh sb="136" eb="138">
      <t>スイイ</t>
    </rPh>
    <rPh sb="153" eb="154">
      <t>チカ</t>
    </rPh>
    <rPh sb="155" eb="157">
      <t>スウチ</t>
    </rPh>
    <rPh sb="158" eb="160">
      <t>スイイ</t>
    </rPh>
    <rPh sb="165" eb="167">
      <t>ルイジ</t>
    </rPh>
    <rPh sb="167" eb="169">
      <t>ダンタイ</t>
    </rPh>
    <rPh sb="172" eb="174">
      <t>ヒカク</t>
    </rPh>
    <rPh sb="177" eb="178">
      <t>タカ</t>
    </rPh>
    <rPh sb="179" eb="181">
      <t>スウチ</t>
    </rPh>
    <rPh sb="191" eb="193">
      <t>イジョウ</t>
    </rPh>
    <rPh sb="199" eb="201">
      <t>ヘイセイ</t>
    </rPh>
    <rPh sb="203" eb="205">
      <t>ネンド</t>
    </rPh>
    <rPh sb="208" eb="210">
      <t>ルイジ</t>
    </rPh>
    <rPh sb="210" eb="212">
      <t>ダンタイ</t>
    </rPh>
    <rPh sb="213" eb="215">
      <t>ヒカク</t>
    </rPh>
    <rPh sb="218" eb="219">
      <t>オオム</t>
    </rPh>
    <rPh sb="220" eb="222">
      <t>ケンゼン</t>
    </rPh>
    <rPh sb="223" eb="225">
      <t>コウリツ</t>
    </rPh>
    <rPh sb="226" eb="227">
      <t>ヨ</t>
    </rPh>
    <rPh sb="228" eb="230">
      <t>ケイエイ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</si>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</sst>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3-4122-A0FA-C45FF5548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62440"/>
        <c:axId val="47135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0.14000000000000001</c:v>
                </c:pt>
                <c:pt idx="2">
                  <c:v>0.05</c:v>
                </c:pt>
                <c:pt idx="3">
                  <c:v>0.18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3-4122-A0FA-C45FF5548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62440"/>
        <c:axId val="471355776"/>
      </c:lineChart>
      <c:dateAx>
        <c:axId val="471362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1355776"/>
        <c:crosses val="autoZero"/>
        <c:auto val="1"/>
        <c:lblOffset val="100"/>
        <c:baseTimeUnit val="years"/>
      </c:dateAx>
      <c:valAx>
        <c:axId val="47135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362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49.32</c:v>
                </c:pt>
                <c:pt idx="1">
                  <c:v>48.93</c:v>
                </c:pt>
                <c:pt idx="2">
                  <c:v>46.41</c:v>
                </c:pt>
                <c:pt idx="3">
                  <c:v>47.77</c:v>
                </c:pt>
                <c:pt idx="4">
                  <c:v>48.16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3-4FCD-94FB-17F20000E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072864"/>
        <c:axId val="404071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38.24</c:v>
                </c:pt>
                <c:pt idx="1">
                  <c:v>39.42</c:v>
                </c:pt>
                <c:pt idx="2">
                  <c:v>39.68</c:v>
                </c:pt>
                <c:pt idx="3">
                  <c:v>35.64</c:v>
                </c:pt>
                <c:pt idx="4">
                  <c:v>33.729999999999997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F3-4FCD-94FB-17F20000E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072864"/>
        <c:axId val="404071688"/>
      </c:lineChart>
      <c:dateAx>
        <c:axId val="40407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4071688"/>
        <c:crosses val="autoZero"/>
        <c:auto val="1"/>
        <c:lblOffset val="100"/>
        <c:baseTimeUnit val="years"/>
      </c:dateAx>
      <c:valAx>
        <c:axId val="404071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407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96.27</c:v>
                </c:pt>
                <c:pt idx="1">
                  <c:v>97.15</c:v>
                </c:pt>
                <c:pt idx="2">
                  <c:v>98.41</c:v>
                </c:pt>
                <c:pt idx="3">
                  <c:v>95.78</c:v>
                </c:pt>
                <c:pt idx="4">
                  <c:v>96.62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A-4A1B-AE44-64B68CC68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073256"/>
        <c:axId val="40406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81.84</c:v>
                </c:pt>
                <c:pt idx="1">
                  <c:v>82.97</c:v>
                </c:pt>
                <c:pt idx="2">
                  <c:v>83.95</c:v>
                </c:pt>
                <c:pt idx="3">
                  <c:v>82.92</c:v>
                </c:pt>
                <c:pt idx="4">
                  <c:v>79.989999999999995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1A-4A1B-AE44-64B68CC68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073256"/>
        <c:axId val="404066592"/>
      </c:lineChart>
      <c:dateAx>
        <c:axId val="404073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4066592"/>
        <c:crosses val="autoZero"/>
        <c:auto val="1"/>
        <c:lblOffset val="100"/>
        <c:baseTimeUnit val="years"/>
      </c:dateAx>
      <c:valAx>
        <c:axId val="40406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4073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95.63</c:v>
                </c:pt>
                <c:pt idx="1">
                  <c:v>94.82</c:v>
                </c:pt>
                <c:pt idx="2">
                  <c:v>94.1</c:v>
                </c:pt>
                <c:pt idx="3">
                  <c:v>93.92</c:v>
                </c:pt>
                <c:pt idx="4">
                  <c:v>94.41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3-4D5A-A64D-E0F15E891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62832"/>
        <c:axId val="471360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3-4D5A-A64D-E0F15E891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62832"/>
        <c:axId val="471360088"/>
      </c:lineChart>
      <c:dateAx>
        <c:axId val="47136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1360088"/>
        <c:crosses val="autoZero"/>
        <c:auto val="1"/>
        <c:lblOffset val="100"/>
        <c:baseTimeUnit val="years"/>
      </c:dateAx>
      <c:valAx>
        <c:axId val="471360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36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7-48BC-8D21-3E2F4CA4E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58520"/>
        <c:axId val="47135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77-48BC-8D21-3E2F4CA4E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58520"/>
        <c:axId val="471358912"/>
      </c:lineChart>
      <c:dateAx>
        <c:axId val="471358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1358912"/>
        <c:crosses val="autoZero"/>
        <c:auto val="1"/>
        <c:lblOffset val="100"/>
        <c:baseTimeUnit val="years"/>
      </c:dateAx>
      <c:valAx>
        <c:axId val="47135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358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A-4345-B4B9-2DB0EC55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60480"/>
        <c:axId val="471360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6A-4345-B4B9-2DB0EC55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60480"/>
        <c:axId val="471360872"/>
      </c:lineChart>
      <c:dateAx>
        <c:axId val="471360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1360872"/>
        <c:crosses val="autoZero"/>
        <c:auto val="1"/>
        <c:lblOffset val="100"/>
        <c:baseTimeUnit val="years"/>
      </c:dateAx>
      <c:valAx>
        <c:axId val="471360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1360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8-4210-94F5-1012EEF11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330496"/>
        <c:axId val="460330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88-4210-94F5-1012EEF11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330496"/>
        <c:axId val="460330104"/>
      </c:lineChart>
      <c:dateAx>
        <c:axId val="46033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330104"/>
        <c:crosses val="autoZero"/>
        <c:auto val="1"/>
        <c:lblOffset val="100"/>
        <c:baseTimeUnit val="years"/>
      </c:dateAx>
      <c:valAx>
        <c:axId val="460330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33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D-4533-A83A-8A1E1E10D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328928"/>
        <c:axId val="460331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D-4533-A83A-8A1E1E10D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328928"/>
        <c:axId val="460331672"/>
      </c:lineChart>
      <c:dateAx>
        <c:axId val="46032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331672"/>
        <c:crosses val="autoZero"/>
        <c:auto val="1"/>
        <c:lblOffset val="100"/>
        <c:baseTimeUnit val="years"/>
      </c:dateAx>
      <c:valAx>
        <c:axId val="460331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32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3-422B-B6A5-B93F753ED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326968"/>
        <c:axId val="46033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827.19</c:v>
                </c:pt>
                <c:pt idx="1">
                  <c:v>817.63</c:v>
                </c:pt>
                <c:pt idx="2">
                  <c:v>830.5</c:v>
                </c:pt>
                <c:pt idx="3">
                  <c:v>1029.24</c:v>
                </c:pt>
                <c:pt idx="4">
                  <c:v>1063.93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C3-422B-B6A5-B93F753ED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326968"/>
        <c:axId val="460333632"/>
      </c:lineChart>
      <c:dateAx>
        <c:axId val="460326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333632"/>
        <c:crosses val="autoZero"/>
        <c:auto val="1"/>
        <c:lblOffset val="100"/>
        <c:baseTimeUnit val="years"/>
      </c:dateAx>
      <c:valAx>
        <c:axId val="46033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326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50.45</c:v>
                </c:pt>
                <c:pt idx="1">
                  <c:v>52.12</c:v>
                </c:pt>
                <c:pt idx="2">
                  <c:v>56.23</c:v>
                </c:pt>
                <c:pt idx="3">
                  <c:v>48.37</c:v>
                </c:pt>
                <c:pt idx="4">
                  <c:v>46.51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9-4248-BD20-2843561DB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333240"/>
        <c:axId val="46032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45.01</c:v>
                </c:pt>
                <c:pt idx="1">
                  <c:v>46.31</c:v>
                </c:pt>
                <c:pt idx="2">
                  <c:v>43.66</c:v>
                </c:pt>
                <c:pt idx="3">
                  <c:v>43.13</c:v>
                </c:pt>
                <c:pt idx="4">
                  <c:v>46.26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9-4248-BD20-2843561DB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333240"/>
        <c:axId val="460326184"/>
      </c:lineChart>
      <c:dateAx>
        <c:axId val="460333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326184"/>
        <c:crosses val="autoZero"/>
        <c:auto val="1"/>
        <c:lblOffset val="100"/>
        <c:baseTimeUnit val="years"/>
      </c:dateAx>
      <c:valAx>
        <c:axId val="46032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333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243.01</c:v>
                </c:pt>
                <c:pt idx="1">
                  <c:v>235.67</c:v>
                </c:pt>
                <c:pt idx="2">
                  <c:v>233.38</c:v>
                </c:pt>
                <c:pt idx="3">
                  <c:v>265.76</c:v>
                </c:pt>
                <c:pt idx="4">
                  <c:v>271.88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1-4F42-8408-1B6888A71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070512"/>
        <c:axId val="404069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350.91</c:v>
                </c:pt>
                <c:pt idx="1">
                  <c:v>349.08</c:v>
                </c:pt>
                <c:pt idx="2">
                  <c:v>382.09</c:v>
                </c:pt>
                <c:pt idx="3">
                  <c:v>392.03</c:v>
                </c:pt>
                <c:pt idx="4">
                  <c:v>376.4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1-4F42-8408-1B6888A71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070512"/>
        <c:axId val="404069336"/>
      </c:lineChart>
      <c:dateAx>
        <c:axId val="40407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4069336"/>
        <c:crosses val="autoZero"/>
        <c:auto val="1"/>
        <c:lblOffset val="100"/>
        <c:baseTimeUnit val="years"/>
      </c:dateAx>
      <c:valAx>
        <c:axId val="404069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407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0" zoomScaleNormal="70" workbookViewId="0">
      <selection activeCell="B6" sqref="B6:AC6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北海道　奥尻町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漁業集落排水</v>
      </c>
      <c r="Q8" s="48"/>
      <c r="R8" s="48"/>
      <c r="S8" s="48"/>
      <c r="T8" s="48"/>
      <c r="U8" s="48"/>
      <c r="V8" s="48"/>
      <c r="W8" s="48" t="str">
        <f>データ!L6</f>
        <v>H2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2795</v>
      </c>
      <c r="AM8" s="50"/>
      <c r="AN8" s="50"/>
      <c r="AO8" s="50"/>
      <c r="AP8" s="50"/>
      <c r="AQ8" s="50"/>
      <c r="AR8" s="50"/>
      <c r="AS8" s="50"/>
      <c r="AT8" s="45">
        <f>データ!T6</f>
        <v>142.97</v>
      </c>
      <c r="AU8" s="45"/>
      <c r="AV8" s="45"/>
      <c r="AW8" s="45"/>
      <c r="AX8" s="45"/>
      <c r="AY8" s="45"/>
      <c r="AZ8" s="45"/>
      <c r="BA8" s="45"/>
      <c r="BB8" s="45">
        <f>データ!U6</f>
        <v>19.55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31.1</v>
      </c>
      <c r="Q10" s="45"/>
      <c r="R10" s="45"/>
      <c r="S10" s="45"/>
      <c r="T10" s="45"/>
      <c r="U10" s="45"/>
      <c r="V10" s="45"/>
      <c r="W10" s="45">
        <f>データ!Q6</f>
        <v>91.16</v>
      </c>
      <c r="X10" s="45"/>
      <c r="Y10" s="45"/>
      <c r="Z10" s="45"/>
      <c r="AA10" s="45"/>
      <c r="AB10" s="45"/>
      <c r="AC10" s="45"/>
      <c r="AD10" s="50">
        <f>データ!R6</f>
        <v>2350</v>
      </c>
      <c r="AE10" s="50"/>
      <c r="AF10" s="50"/>
      <c r="AG10" s="50"/>
      <c r="AH10" s="50"/>
      <c r="AI10" s="50"/>
      <c r="AJ10" s="50"/>
      <c r="AK10" s="2"/>
      <c r="AL10" s="50">
        <f>データ!V6</f>
        <v>859</v>
      </c>
      <c r="AM10" s="50"/>
      <c r="AN10" s="50"/>
      <c r="AO10" s="50"/>
      <c r="AP10" s="50"/>
      <c r="AQ10" s="50"/>
      <c r="AR10" s="50"/>
      <c r="AS10" s="50"/>
      <c r="AT10" s="45">
        <f>データ!W6</f>
        <v>0.56000000000000005</v>
      </c>
      <c r="AU10" s="45"/>
      <c r="AV10" s="45"/>
      <c r="AW10" s="45"/>
      <c r="AX10" s="45"/>
      <c r="AY10" s="45"/>
      <c r="AZ10" s="45"/>
      <c r="BA10" s="45"/>
      <c r="BB10" s="45">
        <f>データ!X6</f>
        <v>1533.93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【985.48】</v>
      </c>
      <c r="I86" s="26" t="str">
        <f>データ!CA6</f>
        <v>【45.38】</v>
      </c>
      <c r="J86" s="26" t="str">
        <f>データ!CL6</f>
        <v>【377.04】</v>
      </c>
      <c r="K86" s="26" t="str">
        <f>データ!CW6</f>
        <v>【34.15】</v>
      </c>
      <c r="L86" s="26" t="str">
        <f>データ!DH6</f>
        <v>【78.22】</v>
      </c>
      <c r="M86" s="26" t="s">
        <v>55</v>
      </c>
      <c r="N86" s="26" t="s">
        <v>55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13676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北海道　奥尻町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31.1</v>
      </c>
      <c r="Q6" s="34">
        <f t="shared" si="3"/>
        <v>91.16</v>
      </c>
      <c r="R6" s="34">
        <f t="shared" si="3"/>
        <v>2350</v>
      </c>
      <c r="S6" s="34">
        <f t="shared" si="3"/>
        <v>2795</v>
      </c>
      <c r="T6" s="34">
        <f t="shared" si="3"/>
        <v>142.97</v>
      </c>
      <c r="U6" s="34">
        <f t="shared" si="3"/>
        <v>19.55</v>
      </c>
      <c r="V6" s="34">
        <f t="shared" si="3"/>
        <v>859</v>
      </c>
      <c r="W6" s="34">
        <f t="shared" si="3"/>
        <v>0.56000000000000005</v>
      </c>
      <c r="X6" s="34">
        <f t="shared" si="3"/>
        <v>1533.93</v>
      </c>
      <c r="Y6" s="35">
        <f>IF(Y7="",NA(),Y7)</f>
        <v>95.63</v>
      </c>
      <c r="Z6" s="35">
        <f t="shared" ref="Z6:AH6" si="4">IF(Z7="",NA(),Z7)</f>
        <v>94.82</v>
      </c>
      <c r="AA6" s="35">
        <f t="shared" si="4"/>
        <v>94.1</v>
      </c>
      <c r="AB6" s="35">
        <f t="shared" si="4"/>
        <v>93.92</v>
      </c>
      <c r="AC6" s="35">
        <f t="shared" si="4"/>
        <v>94.41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827.19</v>
      </c>
      <c r="BL6" s="35">
        <f t="shared" si="7"/>
        <v>817.63</v>
      </c>
      <c r="BM6" s="35">
        <f t="shared" si="7"/>
        <v>830.5</v>
      </c>
      <c r="BN6" s="35">
        <f t="shared" si="7"/>
        <v>1029.24</v>
      </c>
      <c r="BO6" s="35">
        <f t="shared" si="7"/>
        <v>1063.93</v>
      </c>
      <c r="BP6" s="34" t="str">
        <f>IF(BP7="","",IF(BP7="-","【-】","【"&amp;SUBSTITUTE(TEXT(BP7,"#,##0.00"),"-","△")&amp;"】"))</f>
        <v>【985.48】</v>
      </c>
      <c r="BQ6" s="35">
        <f>IF(BQ7="",NA(),BQ7)</f>
        <v>50.45</v>
      </c>
      <c r="BR6" s="35">
        <f t="shared" ref="BR6:BZ6" si="8">IF(BR7="",NA(),BR7)</f>
        <v>52.12</v>
      </c>
      <c r="BS6" s="35">
        <f t="shared" si="8"/>
        <v>56.23</v>
      </c>
      <c r="BT6" s="35">
        <f t="shared" si="8"/>
        <v>48.37</v>
      </c>
      <c r="BU6" s="35">
        <f t="shared" si="8"/>
        <v>46.51</v>
      </c>
      <c r="BV6" s="35">
        <f t="shared" si="8"/>
        <v>45.01</v>
      </c>
      <c r="BW6" s="35">
        <f t="shared" si="8"/>
        <v>46.31</v>
      </c>
      <c r="BX6" s="35">
        <f t="shared" si="8"/>
        <v>43.66</v>
      </c>
      <c r="BY6" s="35">
        <f t="shared" si="8"/>
        <v>43.13</v>
      </c>
      <c r="BZ6" s="35">
        <f t="shared" si="8"/>
        <v>46.26</v>
      </c>
      <c r="CA6" s="34" t="str">
        <f>IF(CA7="","",IF(CA7="-","【-】","【"&amp;SUBSTITUTE(TEXT(CA7,"#,##0.00"),"-","△")&amp;"】"))</f>
        <v>【45.38】</v>
      </c>
      <c r="CB6" s="35">
        <f>IF(CB7="",NA(),CB7)</f>
        <v>243.01</v>
      </c>
      <c r="CC6" s="35">
        <f t="shared" ref="CC6:CK6" si="9">IF(CC7="",NA(),CC7)</f>
        <v>235.67</v>
      </c>
      <c r="CD6" s="35">
        <f t="shared" si="9"/>
        <v>233.38</v>
      </c>
      <c r="CE6" s="35">
        <f t="shared" si="9"/>
        <v>265.76</v>
      </c>
      <c r="CF6" s="35">
        <f t="shared" si="9"/>
        <v>271.88</v>
      </c>
      <c r="CG6" s="35">
        <f t="shared" si="9"/>
        <v>350.91</v>
      </c>
      <c r="CH6" s="35">
        <f t="shared" si="9"/>
        <v>349.08</v>
      </c>
      <c r="CI6" s="35">
        <f t="shared" si="9"/>
        <v>382.09</v>
      </c>
      <c r="CJ6" s="35">
        <f t="shared" si="9"/>
        <v>392.03</v>
      </c>
      <c r="CK6" s="35">
        <f t="shared" si="9"/>
        <v>376.4</v>
      </c>
      <c r="CL6" s="34" t="str">
        <f>IF(CL7="","",IF(CL7="-","【-】","【"&amp;SUBSTITUTE(TEXT(CL7,"#,##0.00"),"-","△")&amp;"】"))</f>
        <v>【377.04】</v>
      </c>
      <c r="CM6" s="35">
        <f>IF(CM7="",NA(),CM7)</f>
        <v>49.32</v>
      </c>
      <c r="CN6" s="35">
        <f t="shared" ref="CN6:CV6" si="10">IF(CN7="",NA(),CN7)</f>
        <v>48.93</v>
      </c>
      <c r="CO6" s="35">
        <f t="shared" si="10"/>
        <v>46.41</v>
      </c>
      <c r="CP6" s="35">
        <f t="shared" si="10"/>
        <v>47.77</v>
      </c>
      <c r="CQ6" s="35">
        <f t="shared" si="10"/>
        <v>48.16</v>
      </c>
      <c r="CR6" s="35">
        <f t="shared" si="10"/>
        <v>38.24</v>
      </c>
      <c r="CS6" s="35">
        <f t="shared" si="10"/>
        <v>39.42</v>
      </c>
      <c r="CT6" s="35">
        <f t="shared" si="10"/>
        <v>39.68</v>
      </c>
      <c r="CU6" s="35">
        <f t="shared" si="10"/>
        <v>35.64</v>
      </c>
      <c r="CV6" s="35">
        <f t="shared" si="10"/>
        <v>33.729999999999997</v>
      </c>
      <c r="CW6" s="34" t="str">
        <f>IF(CW7="","",IF(CW7="-","【-】","【"&amp;SUBSTITUTE(TEXT(CW7,"#,##0.00"),"-","△")&amp;"】"))</f>
        <v>【34.15】</v>
      </c>
      <c r="CX6" s="35">
        <f>IF(CX7="",NA(),CX7)</f>
        <v>96.27</v>
      </c>
      <c r="CY6" s="35">
        <f t="shared" ref="CY6:DG6" si="11">IF(CY7="",NA(),CY7)</f>
        <v>97.15</v>
      </c>
      <c r="CZ6" s="35">
        <f t="shared" si="11"/>
        <v>98.41</v>
      </c>
      <c r="DA6" s="35">
        <f t="shared" si="11"/>
        <v>95.78</v>
      </c>
      <c r="DB6" s="35">
        <f t="shared" si="11"/>
        <v>96.62</v>
      </c>
      <c r="DC6" s="35">
        <f t="shared" si="11"/>
        <v>81.84</v>
      </c>
      <c r="DD6" s="35">
        <f t="shared" si="11"/>
        <v>82.97</v>
      </c>
      <c r="DE6" s="35">
        <f t="shared" si="11"/>
        <v>83.95</v>
      </c>
      <c r="DF6" s="35">
        <f t="shared" si="11"/>
        <v>82.92</v>
      </c>
      <c r="DG6" s="35">
        <f t="shared" si="11"/>
        <v>79.989999999999995</v>
      </c>
      <c r="DH6" s="34" t="str">
        <f>IF(DH7="","",IF(DH7="-","【-】","【"&amp;SUBSTITUTE(TEXT(DH7,"#,##0.00"),"-","△")&amp;"】"))</f>
        <v>【78.22】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5">
        <f t="shared" si="14"/>
        <v>0.14000000000000001</v>
      </c>
      <c r="EL6" s="35">
        <f t="shared" si="14"/>
        <v>0.05</v>
      </c>
      <c r="EM6" s="35">
        <f t="shared" si="14"/>
        <v>0.18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2016</v>
      </c>
      <c r="C7" s="37">
        <v>13676</v>
      </c>
      <c r="D7" s="37">
        <v>47</v>
      </c>
      <c r="E7" s="37">
        <v>17</v>
      </c>
      <c r="F7" s="37">
        <v>6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31.1</v>
      </c>
      <c r="Q7" s="38">
        <v>91.16</v>
      </c>
      <c r="R7" s="38">
        <v>2350</v>
      </c>
      <c r="S7" s="38">
        <v>2795</v>
      </c>
      <c r="T7" s="38">
        <v>142.97</v>
      </c>
      <c r="U7" s="38">
        <v>19.55</v>
      </c>
      <c r="V7" s="38">
        <v>859</v>
      </c>
      <c r="W7" s="38">
        <v>0.56000000000000005</v>
      </c>
      <c r="X7" s="38">
        <v>1533.93</v>
      </c>
      <c r="Y7" s="38">
        <v>95.63</v>
      </c>
      <c r="Z7" s="38">
        <v>94.82</v>
      </c>
      <c r="AA7" s="38">
        <v>94.1</v>
      </c>
      <c r="AB7" s="38">
        <v>93.92</v>
      </c>
      <c r="AC7" s="38">
        <v>94.41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827.19</v>
      </c>
      <c r="BL7" s="38">
        <v>817.63</v>
      </c>
      <c r="BM7" s="38">
        <v>830.5</v>
      </c>
      <c r="BN7" s="38">
        <v>1029.24</v>
      </c>
      <c r="BO7" s="38">
        <v>1063.93</v>
      </c>
      <c r="BP7" s="38">
        <v>985.48</v>
      </c>
      <c r="BQ7" s="38">
        <v>50.45</v>
      </c>
      <c r="BR7" s="38">
        <v>52.12</v>
      </c>
      <c r="BS7" s="38">
        <v>56.23</v>
      </c>
      <c r="BT7" s="38">
        <v>48.37</v>
      </c>
      <c r="BU7" s="38">
        <v>46.51</v>
      </c>
      <c r="BV7" s="38">
        <v>45.01</v>
      </c>
      <c r="BW7" s="38">
        <v>46.31</v>
      </c>
      <c r="BX7" s="38">
        <v>43.66</v>
      </c>
      <c r="BY7" s="38">
        <v>43.13</v>
      </c>
      <c r="BZ7" s="38">
        <v>46.26</v>
      </c>
      <c r="CA7" s="38">
        <v>45.38</v>
      </c>
      <c r="CB7" s="38">
        <v>243.01</v>
      </c>
      <c r="CC7" s="38">
        <v>235.67</v>
      </c>
      <c r="CD7" s="38">
        <v>233.38</v>
      </c>
      <c r="CE7" s="38">
        <v>265.76</v>
      </c>
      <c r="CF7" s="38">
        <v>271.88</v>
      </c>
      <c r="CG7" s="38">
        <v>350.91</v>
      </c>
      <c r="CH7" s="38">
        <v>349.08</v>
      </c>
      <c r="CI7" s="38">
        <v>382.09</v>
      </c>
      <c r="CJ7" s="38">
        <v>392.03</v>
      </c>
      <c r="CK7" s="38">
        <v>376.4</v>
      </c>
      <c r="CL7" s="38">
        <v>377.04</v>
      </c>
      <c r="CM7" s="38">
        <v>49.32</v>
      </c>
      <c r="CN7" s="38">
        <v>48.93</v>
      </c>
      <c r="CO7" s="38">
        <v>46.41</v>
      </c>
      <c r="CP7" s="38">
        <v>47.77</v>
      </c>
      <c r="CQ7" s="38">
        <v>48.16</v>
      </c>
      <c r="CR7" s="38">
        <v>38.24</v>
      </c>
      <c r="CS7" s="38">
        <v>39.42</v>
      </c>
      <c r="CT7" s="38">
        <v>39.68</v>
      </c>
      <c r="CU7" s="38">
        <v>35.64</v>
      </c>
      <c r="CV7" s="38">
        <v>33.729999999999997</v>
      </c>
      <c r="CW7" s="38">
        <v>34.15</v>
      </c>
      <c r="CX7" s="38">
        <v>96.27</v>
      </c>
      <c r="CY7" s="38">
        <v>97.15</v>
      </c>
      <c r="CZ7" s="38">
        <v>98.41</v>
      </c>
      <c r="DA7" s="38">
        <v>95.78</v>
      </c>
      <c r="DB7" s="38">
        <v>96.62</v>
      </c>
      <c r="DC7" s="38">
        <v>81.84</v>
      </c>
      <c r="DD7" s="38">
        <v>82.97</v>
      </c>
      <c r="DE7" s="38">
        <v>83.95</v>
      </c>
      <c r="DF7" s="38">
        <v>82.92</v>
      </c>
      <c r="DG7" s="38">
        <v>79.989999999999995</v>
      </c>
      <c r="DH7" s="38">
        <v>78.22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0.14000000000000001</v>
      </c>
      <c r="EL7" s="38">
        <v>0.05</v>
      </c>
      <c r="EM7" s="38">
        <v>0.18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工藤 大介</cp:lastModifiedBy>
  <cp:lastPrinted>2018-02-02T00:14:14Z</cp:lastPrinted>
  <dcterms:created xsi:type="dcterms:W3CDTF">2017-12-25T02:34:58Z</dcterms:created>
  <dcterms:modified xsi:type="dcterms:W3CDTF">2018-03-01T03:55:06Z</dcterms:modified>
  <cp:category/>
</cp:coreProperties>
</file>